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16" windowHeight="5820" activeTab="2"/>
  </bookViews>
  <sheets>
    <sheet name="Pollen Relative Frequencies" sheetId="2" r:id="rId1"/>
    <sheet name="Pollen Concentration" sheetId="3" r:id="rId2"/>
    <sheet name="Data" sheetId="1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<sst xmlns="http://schemas.openxmlformats.org/spreadsheetml/2006/main" count="47" uniqueCount="26">
  <si>
    <t>FABACEAE</t>
  </si>
  <si>
    <t>Poly-AD</t>
  </si>
  <si>
    <t>Taraxacum</t>
  </si>
  <si>
    <t>Low-spine ASTER</t>
  </si>
  <si>
    <t>CHENO-AM</t>
  </si>
  <si>
    <t>Eucalyptus</t>
  </si>
  <si>
    <t>B</t>
  </si>
  <si>
    <t>C</t>
  </si>
  <si>
    <t>Must 1</t>
  </si>
  <si>
    <t>Must 2</t>
  </si>
  <si>
    <t>Lycopodium</t>
  </si>
  <si>
    <t>Pinus</t>
  </si>
  <si>
    <t>D</t>
  </si>
  <si>
    <t>Mead 1</t>
  </si>
  <si>
    <t>CANNABACEAE</t>
  </si>
  <si>
    <t>Mead 2</t>
  </si>
  <si>
    <t>Absolute Counts</t>
  </si>
  <si>
    <t xml:space="preserve">Total: </t>
  </si>
  <si>
    <t>Relative Percentage</t>
  </si>
  <si>
    <t xml:space="preserve">Must 2 </t>
  </si>
  <si>
    <t>LAMINACEAE</t>
  </si>
  <si>
    <t>Quercus-type</t>
  </si>
  <si>
    <t>Lycopodium Conc</t>
  </si>
  <si>
    <t>18584 spores/tablet</t>
  </si>
  <si>
    <t>Rhus-type</t>
  </si>
  <si>
    <t>Pollen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</si>
</sst>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 tint="0.35"/>
      <name val="Calibri"/>
      <family val="2"/>
    </font>
    <font>
      <sz val="10.5"/>
      <color theme="1" tint="0.35"/>
      <name val="+mn-cs"/>
      <family val="2"/>
    </font>
    <font>
      <sz val="12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Times New Roman"/>
      <family val="2"/>
    </font>
    <font>
      <sz val="14"/>
      <color theme="1" tint="0.35"/>
      <name val="Calibri"/>
      <family val="2"/>
    </font>
    <font>
      <sz val="14"/>
      <color theme="1" tint="0.35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Data!$G$2</c:f>
              <c:strCache>
                <c:ptCount val="1"/>
                <c:pt idx="0">
                  <c:v>Must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Data!$F$3:$F$16</c:f>
              <c:strCache/>
            </c:strRef>
          </c:cat>
          <c:val>
            <c:numRef>
              <c:f>Data!$G$3:$G$16</c:f>
              <c:numCache/>
            </c:numRef>
          </c:val>
          <c:smooth val="0"/>
        </c:ser>
        <c:ser>
          <c:idx val="1"/>
          <c:order val="1"/>
          <c:tx>
            <c:strRef>
              <c:f>Data!$H$2</c:f>
              <c:strCache>
                <c:ptCount val="1"/>
                <c:pt idx="0">
                  <c:v>Must 2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Data!$F$3:$F$16</c:f>
              <c:strCache/>
            </c:strRef>
          </c:cat>
          <c:val>
            <c:numRef>
              <c:f>Data!$H$3:$H$16</c:f>
              <c:numCache/>
            </c:numRef>
          </c:val>
          <c:smooth val="0"/>
        </c:ser>
        <c:ser>
          <c:idx val="2"/>
          <c:order val="2"/>
          <c:tx>
            <c:strRef>
              <c:f>Data!$I$2</c:f>
              <c:strCache>
                <c:ptCount val="1"/>
                <c:pt idx="0">
                  <c:v>Mead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Data!$F$3:$F$16</c:f>
              <c:strCache/>
            </c:strRef>
          </c:cat>
          <c:val>
            <c:numRef>
              <c:f>Data!$I$3:$I$16</c:f>
              <c:numCache/>
            </c:numRef>
          </c:val>
          <c:smooth val="0"/>
        </c:ser>
        <c:ser>
          <c:idx val="3"/>
          <c:order val="3"/>
          <c:tx>
            <c:strRef>
              <c:f>Data!$J$2</c:f>
              <c:strCache>
                <c:ptCount val="1"/>
                <c:pt idx="0">
                  <c:v>Mead 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Data!$F$3:$F$16</c:f>
              <c:strCache/>
            </c:strRef>
          </c:cat>
          <c:val>
            <c:numRef>
              <c:f>Data!$J$3:$J$16</c:f>
              <c:numCache/>
            </c:numRef>
          </c:val>
          <c:smooth val="0"/>
        </c:ser>
        <c:marker val="1"/>
        <c:axId val="42463018"/>
        <c:axId val="46622843"/>
      </c:lineChart>
      <c:catAx>
        <c:axId val="42463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Pollen</a:t>
                </a: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 Identifications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622843"/>
        <c:crosses val="autoZero"/>
        <c:auto val="1"/>
        <c:lblOffset val="100"/>
        <c:noMultiLvlLbl val="0"/>
      </c:catAx>
      <c:valAx>
        <c:axId val="46622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Times New Roman"/>
                    <a:cs typeface="Times New Roman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4630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Calibri"/>
                <a:ea typeface="Calibri"/>
                <a:cs typeface="Calibri"/>
              </a:rPr>
              <a:t>Pollen</a:t>
            </a:r>
            <a:r>
              <a:rPr lang="en-US" cap="none" sz="2000" b="0" i="0" u="none" baseline="0">
                <a:latin typeface="Calibri"/>
                <a:ea typeface="Calibri"/>
                <a:cs typeface="Calibri"/>
              </a:rPr>
              <a:t> Concentration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Pollen Concentration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Data!$B$22:$E$22</c:f>
              <c:strCache/>
            </c:strRef>
          </c:cat>
          <c:val>
            <c:numRef>
              <c:f>Data!$B$23:$E$23</c:f>
              <c:numCache/>
            </c:numRef>
          </c:val>
        </c:ser>
        <c:overlap val="-27"/>
        <c:gapWidth val="219"/>
        <c:axId val="16952404"/>
        <c:axId val="18353909"/>
      </c:barChart>
      <c:catAx>
        <c:axId val="16952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353909"/>
        <c:crosses val="autoZero"/>
        <c:auto val="1"/>
        <c:lblOffset val="100"/>
        <c:noMultiLvlLbl val="0"/>
      </c:catAx>
      <c:valAx>
        <c:axId val="18353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Grains/Gram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9524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20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 topLeftCell="A10">
      <selection activeCell="E26" sqref="E26"/>
    </sheetView>
  </sheetViews>
  <sheetFormatPr defaultColWidth="9.140625" defaultRowHeight="15"/>
  <cols>
    <col min="1" max="1" width="16.28125" style="0" customWidth="1"/>
  </cols>
  <sheetData>
    <row r="1" spans="2:7" ht="15">
      <c r="B1" t="s">
        <v>16</v>
      </c>
      <c r="G1" t="s">
        <v>18</v>
      </c>
    </row>
    <row r="2" spans="2:10" ht="15">
      <c r="B2" t="s">
        <v>8</v>
      </c>
      <c r="C2" t="s">
        <v>9</v>
      </c>
      <c r="D2" t="s">
        <v>13</v>
      </c>
      <c r="E2" t="s">
        <v>15</v>
      </c>
      <c r="G2" t="s">
        <v>8</v>
      </c>
      <c r="H2" t="s">
        <v>19</v>
      </c>
      <c r="I2" t="s">
        <v>13</v>
      </c>
      <c r="J2" t="s">
        <v>15</v>
      </c>
    </row>
    <row r="3" spans="1:10" ht="15">
      <c r="A3" t="s">
        <v>0</v>
      </c>
      <c r="B3">
        <v>80</v>
      </c>
      <c r="C3">
        <v>61</v>
      </c>
      <c r="D3">
        <v>96</v>
      </c>
      <c r="E3">
        <v>70</v>
      </c>
      <c r="F3" t="s">
        <v>0</v>
      </c>
      <c r="G3">
        <f>B3/368</f>
        <v>0.21739130434782608</v>
      </c>
      <c r="H3">
        <f>C3/373</f>
        <v>0.16353887399463807</v>
      </c>
      <c r="I3">
        <f>D3/457</f>
        <v>0.2100656455142232</v>
      </c>
      <c r="J3">
        <f>E3/372</f>
        <v>0.1881720430107527</v>
      </c>
    </row>
    <row r="4" spans="1:10" ht="15">
      <c r="A4" t="s">
        <v>24</v>
      </c>
      <c r="B4">
        <v>230</v>
      </c>
      <c r="C4">
        <v>231</v>
      </c>
      <c r="D4">
        <v>238</v>
      </c>
      <c r="E4">
        <v>243</v>
      </c>
      <c r="F4" t="s">
        <v>24</v>
      </c>
      <c r="G4">
        <f aca="true" t="shared" si="0" ref="G4:G16">B4/368</f>
        <v>0.625</v>
      </c>
      <c r="H4">
        <f aca="true" t="shared" si="1" ref="H4:H16">C4/373</f>
        <v>0.6193029490616622</v>
      </c>
      <c r="I4">
        <f aca="true" t="shared" si="2" ref="I4:I16">D4/457</f>
        <v>0.5207877461706784</v>
      </c>
      <c r="J4">
        <f aca="true" t="shared" si="3" ref="J4:J16">E4/372</f>
        <v>0.6532258064516129</v>
      </c>
    </row>
    <row r="5" spans="1:10" ht="15">
      <c r="A5" t="s">
        <v>1</v>
      </c>
      <c r="B5">
        <v>30</v>
      </c>
      <c r="C5">
        <v>40</v>
      </c>
      <c r="D5">
        <v>28</v>
      </c>
      <c r="E5">
        <v>13</v>
      </c>
      <c r="F5" t="s">
        <v>1</v>
      </c>
      <c r="G5">
        <f t="shared" si="0"/>
        <v>0.08152173913043478</v>
      </c>
      <c r="H5">
        <f t="shared" si="1"/>
        <v>0.10723860589812333</v>
      </c>
      <c r="I5">
        <f t="shared" si="2"/>
        <v>0.061269146608315096</v>
      </c>
      <c r="J5">
        <f t="shared" si="3"/>
        <v>0.03494623655913978</v>
      </c>
    </row>
    <row r="6" spans="1:10" ht="15">
      <c r="A6" t="s">
        <v>2</v>
      </c>
      <c r="B6">
        <v>1</v>
      </c>
      <c r="C6">
        <v>0</v>
      </c>
      <c r="D6">
        <v>0</v>
      </c>
      <c r="E6">
        <v>1</v>
      </c>
      <c r="F6" t="s">
        <v>2</v>
      </c>
      <c r="G6">
        <f t="shared" si="0"/>
        <v>0.002717391304347826</v>
      </c>
      <c r="H6">
        <f t="shared" si="1"/>
        <v>0</v>
      </c>
      <c r="I6">
        <f t="shared" si="2"/>
        <v>0</v>
      </c>
      <c r="J6">
        <f t="shared" si="3"/>
        <v>0.002688172043010753</v>
      </c>
    </row>
    <row r="7" spans="1:10" ht="15">
      <c r="A7" t="s">
        <v>3</v>
      </c>
      <c r="B7">
        <v>1</v>
      </c>
      <c r="C7">
        <v>1</v>
      </c>
      <c r="D7">
        <v>1</v>
      </c>
      <c r="E7">
        <v>0</v>
      </c>
      <c r="F7" t="s">
        <v>3</v>
      </c>
      <c r="G7">
        <f t="shared" si="0"/>
        <v>0.002717391304347826</v>
      </c>
      <c r="H7">
        <f t="shared" si="1"/>
        <v>0.002680965147453083</v>
      </c>
      <c r="I7">
        <f t="shared" si="2"/>
        <v>0.002188183807439825</v>
      </c>
      <c r="J7">
        <f t="shared" si="3"/>
        <v>0</v>
      </c>
    </row>
    <row r="8" spans="1:10" ht="15">
      <c r="A8" t="s">
        <v>4</v>
      </c>
      <c r="B8">
        <v>2</v>
      </c>
      <c r="C8">
        <v>1</v>
      </c>
      <c r="D8">
        <v>0</v>
      </c>
      <c r="E8">
        <v>0</v>
      </c>
      <c r="F8" t="s">
        <v>4</v>
      </c>
      <c r="G8">
        <f t="shared" si="0"/>
        <v>0.005434782608695652</v>
      </c>
      <c r="H8">
        <f t="shared" si="1"/>
        <v>0.002680965147453083</v>
      </c>
      <c r="I8">
        <f t="shared" si="2"/>
        <v>0</v>
      </c>
      <c r="J8">
        <f t="shared" si="3"/>
        <v>0</v>
      </c>
    </row>
    <row r="9" spans="1:10" ht="15">
      <c r="A9" t="s">
        <v>5</v>
      </c>
      <c r="B9">
        <v>1</v>
      </c>
      <c r="C9">
        <v>0</v>
      </c>
      <c r="D9">
        <v>0</v>
      </c>
      <c r="E9">
        <v>0</v>
      </c>
      <c r="F9" t="s">
        <v>5</v>
      </c>
      <c r="G9">
        <f t="shared" si="0"/>
        <v>0.002717391304347826</v>
      </c>
      <c r="H9">
        <f t="shared" si="1"/>
        <v>0</v>
      </c>
      <c r="I9">
        <f t="shared" si="2"/>
        <v>0</v>
      </c>
      <c r="J9">
        <f t="shared" si="3"/>
        <v>0</v>
      </c>
    </row>
    <row r="10" spans="1:10" ht="15">
      <c r="A10" t="s">
        <v>11</v>
      </c>
      <c r="B10">
        <v>1</v>
      </c>
      <c r="C10">
        <v>2</v>
      </c>
      <c r="D10">
        <v>0</v>
      </c>
      <c r="E10">
        <v>0</v>
      </c>
      <c r="F10" t="s">
        <v>11</v>
      </c>
      <c r="G10">
        <f t="shared" si="0"/>
        <v>0.002717391304347826</v>
      </c>
      <c r="H10">
        <f t="shared" si="1"/>
        <v>0.005361930294906166</v>
      </c>
      <c r="I10">
        <f t="shared" si="2"/>
        <v>0</v>
      </c>
      <c r="J10">
        <f t="shared" si="3"/>
        <v>0</v>
      </c>
    </row>
    <row r="11" spans="1:10" ht="15">
      <c r="A11" t="s">
        <v>20</v>
      </c>
      <c r="B11">
        <v>0</v>
      </c>
      <c r="C11">
        <v>0</v>
      </c>
      <c r="D11">
        <v>2</v>
      </c>
      <c r="E11">
        <v>1</v>
      </c>
      <c r="F11" t="s">
        <v>20</v>
      </c>
      <c r="G11">
        <f t="shared" si="0"/>
        <v>0</v>
      </c>
      <c r="H11">
        <f t="shared" si="1"/>
        <v>0</v>
      </c>
      <c r="I11">
        <f t="shared" si="2"/>
        <v>0.00437636761487965</v>
      </c>
      <c r="J11">
        <f t="shared" si="3"/>
        <v>0.002688172043010753</v>
      </c>
    </row>
    <row r="12" spans="1:10" ht="15">
      <c r="A12" t="s">
        <v>14</v>
      </c>
      <c r="B12">
        <v>0</v>
      </c>
      <c r="C12">
        <v>0</v>
      </c>
      <c r="D12">
        <v>1</v>
      </c>
      <c r="E12">
        <v>0</v>
      </c>
      <c r="F12" t="s">
        <v>14</v>
      </c>
      <c r="G12">
        <f t="shared" si="0"/>
        <v>0</v>
      </c>
      <c r="H12">
        <f t="shared" si="1"/>
        <v>0</v>
      </c>
      <c r="I12">
        <f t="shared" si="2"/>
        <v>0.002188183807439825</v>
      </c>
      <c r="J12">
        <f t="shared" si="3"/>
        <v>0</v>
      </c>
    </row>
    <row r="13" spans="1:10" ht="15">
      <c r="A13" t="s">
        <v>21</v>
      </c>
      <c r="B13">
        <v>13</v>
      </c>
      <c r="C13">
        <v>20</v>
      </c>
      <c r="D13">
        <v>18</v>
      </c>
      <c r="E13">
        <v>16</v>
      </c>
      <c r="F13" t="s">
        <v>21</v>
      </c>
      <c r="G13">
        <f t="shared" si="0"/>
        <v>0.035326086956521736</v>
      </c>
      <c r="H13">
        <f t="shared" si="1"/>
        <v>0.05361930294906166</v>
      </c>
      <c r="I13">
        <f t="shared" si="2"/>
        <v>0.03938730853391685</v>
      </c>
      <c r="J13">
        <f t="shared" si="3"/>
        <v>0.043010752688172046</v>
      </c>
    </row>
    <row r="14" spans="1:10" ht="15">
      <c r="A14" t="s">
        <v>6</v>
      </c>
      <c r="B14">
        <v>8</v>
      </c>
      <c r="C14">
        <v>16</v>
      </c>
      <c r="D14">
        <v>67</v>
      </c>
      <c r="E14">
        <v>23</v>
      </c>
      <c r="F14" t="s">
        <v>6</v>
      </c>
      <c r="G14">
        <f t="shared" si="0"/>
        <v>0.021739130434782608</v>
      </c>
      <c r="H14">
        <f t="shared" si="1"/>
        <v>0.04289544235924933</v>
      </c>
      <c r="I14">
        <f t="shared" si="2"/>
        <v>0.14660831509846828</v>
      </c>
      <c r="J14">
        <f t="shared" si="3"/>
        <v>0.06182795698924731</v>
      </c>
    </row>
    <row r="15" spans="1:10" ht="15">
      <c r="A15" t="s">
        <v>7</v>
      </c>
      <c r="B15">
        <v>1</v>
      </c>
      <c r="C15">
        <v>0</v>
      </c>
      <c r="D15">
        <v>2</v>
      </c>
      <c r="E15">
        <v>0</v>
      </c>
      <c r="F15" t="s">
        <v>7</v>
      </c>
      <c r="G15">
        <f t="shared" si="0"/>
        <v>0.002717391304347826</v>
      </c>
      <c r="H15">
        <f t="shared" si="1"/>
        <v>0</v>
      </c>
      <c r="I15">
        <f t="shared" si="2"/>
        <v>0.00437636761487965</v>
      </c>
      <c r="J15">
        <f t="shared" si="3"/>
        <v>0</v>
      </c>
    </row>
    <row r="16" spans="1:10" ht="15">
      <c r="A16" t="s">
        <v>12</v>
      </c>
      <c r="B16">
        <v>0</v>
      </c>
      <c r="C16">
        <v>1</v>
      </c>
      <c r="D16">
        <v>4</v>
      </c>
      <c r="E16">
        <v>5</v>
      </c>
      <c r="F16" t="s">
        <v>12</v>
      </c>
      <c r="G16">
        <f t="shared" si="0"/>
        <v>0</v>
      </c>
      <c r="H16">
        <f t="shared" si="1"/>
        <v>0.002680965147453083</v>
      </c>
      <c r="I16">
        <f t="shared" si="2"/>
        <v>0.0087527352297593</v>
      </c>
      <c r="J16">
        <f t="shared" si="3"/>
        <v>0.013440860215053764</v>
      </c>
    </row>
    <row r="17" spans="1:5" ht="15">
      <c r="A17" t="s">
        <v>10</v>
      </c>
      <c r="B17">
        <v>2</v>
      </c>
      <c r="C17">
        <v>2</v>
      </c>
      <c r="D17">
        <v>1</v>
      </c>
      <c r="E17">
        <v>1</v>
      </c>
    </row>
    <row r="19" spans="1:5" ht="15">
      <c r="A19" t="s">
        <v>17</v>
      </c>
      <c r="B19">
        <f>SUM(B3:B16)</f>
        <v>368</v>
      </c>
      <c r="C19">
        <f aca="true" t="shared" si="4" ref="C19:D19">SUM(C3:C16)</f>
        <v>373</v>
      </c>
      <c r="D19">
        <f t="shared" si="4"/>
        <v>457</v>
      </c>
      <c r="E19">
        <f>SUM(E3:E16)</f>
        <v>372</v>
      </c>
    </row>
    <row r="20" spans="1:2" ht="15">
      <c r="A20" t="s">
        <v>22</v>
      </c>
      <c r="B20" t="s">
        <v>23</v>
      </c>
    </row>
    <row r="22" spans="2:5" ht="15">
      <c r="B22" t="s">
        <v>8</v>
      </c>
      <c r="C22" t="s">
        <v>9</v>
      </c>
      <c r="D22" t="s">
        <v>13</v>
      </c>
      <c r="E22" t="s">
        <v>15</v>
      </c>
    </row>
    <row r="23" spans="1:5" ht="15">
      <c r="A23" t="s">
        <v>25</v>
      </c>
      <c r="B23">
        <f>((B19/B17)*18584)/10</f>
        <v>341945.6</v>
      </c>
      <c r="C23">
        <f aca="true" t="shared" si="5" ref="C23:E23">((C19/C17)*18584)/10</f>
        <v>346591.6</v>
      </c>
      <c r="D23">
        <f t="shared" si="5"/>
        <v>849288.8</v>
      </c>
      <c r="E23">
        <f t="shared" si="5"/>
        <v>691324.8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ccroy_000</dc:creator>
  <cp:keywords/>
  <dc:description/>
  <cp:lastModifiedBy>ccroy_000</cp:lastModifiedBy>
  <dcterms:created xsi:type="dcterms:W3CDTF">2014-09-11T21:10:33Z</dcterms:created>
  <dcterms:modified xsi:type="dcterms:W3CDTF">2015-12-24T17:55:42Z</dcterms:modified>
  <cp:category/>
  <cp:version/>
  <cp:contentType/>
  <cp:contentStatus/>
</cp:coreProperties>
</file>